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Site-web20\0-Documents\Soutenances\"/>
    </mc:Choice>
  </mc:AlternateContent>
  <bookViews>
    <workbookView xWindow="0" yWindow="0" windowWidth="38400" windowHeight="17700"/>
  </bookViews>
  <sheets>
    <sheet name="Fiche suivi doctorant" sheetId="1" r:id="rId1"/>
  </sheets>
  <definedNames>
    <definedName name="DateSout">'Fiche suivi doctorant'!$C$15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1" i="1" l="1"/>
  <c r="B30" i="1"/>
  <c r="B28" i="1"/>
  <c r="B29" i="1" s="1"/>
  <c r="F29" i="1" s="1"/>
  <c r="B27" i="1"/>
  <c r="B26" i="1"/>
  <c r="B25" i="1"/>
  <c r="B24" i="1"/>
  <c r="B23" i="1"/>
  <c r="B22" i="1"/>
  <c r="B21" i="1"/>
  <c r="B20" i="1"/>
  <c r="B19" i="1"/>
  <c r="B18" i="1"/>
  <c r="E30" i="1"/>
  <c r="E29" i="1"/>
  <c r="E23" i="1" l="1"/>
  <c r="E24" i="1"/>
  <c r="E25" i="1"/>
  <c r="E26" i="1"/>
  <c r="E27" i="1"/>
  <c r="E28" i="1"/>
  <c r="E31" i="1"/>
  <c r="F18" i="1" l="1"/>
  <c r="F19" i="1"/>
  <c r="F20" i="1"/>
  <c r="F21" i="1"/>
  <c r="F22" i="1"/>
  <c r="F23" i="1"/>
  <c r="F24" i="1"/>
  <c r="F25" i="1"/>
  <c r="F26" i="1"/>
  <c r="F27" i="1"/>
  <c r="F28" i="1"/>
  <c r="F30" i="1"/>
  <c r="F31" i="1"/>
  <c r="E22" i="1" l="1"/>
  <c r="E18" i="1"/>
  <c r="E21" i="1"/>
  <c r="E20" i="1"/>
  <c r="E19" i="1"/>
</calcChain>
</file>

<file path=xl/sharedStrings.xml><?xml version="1.0" encoding="utf-8"?>
<sst xmlns="http://schemas.openxmlformats.org/spreadsheetml/2006/main" count="27" uniqueCount="27">
  <si>
    <t>Action</t>
  </si>
  <si>
    <t>Fiche de suivi Doctorant</t>
  </si>
  <si>
    <t>Organisation de la soutenance de thèse</t>
  </si>
  <si>
    <t>Accusé de réception du rapport du 1er rapporteur</t>
  </si>
  <si>
    <t>Accusé de réception du rapport du 2nd rapporteur</t>
  </si>
  <si>
    <t>Colonne1</t>
  </si>
  <si>
    <t>Transmission de la demande d'autorisation de présentation en soutenance et de l'autorisation de soutenance à l'ED</t>
  </si>
  <si>
    <t>Nom :</t>
  </si>
  <si>
    <t>Prénom :</t>
  </si>
  <si>
    <t>Ecole Doctorale :</t>
  </si>
  <si>
    <t>Alerte date butoir / aujourd'hui</t>
  </si>
  <si>
    <t>Signature de la demande d'autorisation de présentation en soutenance par votre directeur de thèse</t>
  </si>
  <si>
    <t>Consultez le site internet de l'IFD pour tous les détails de la procédure</t>
  </si>
  <si>
    <t>Date prévisionnelle de soutenance :</t>
  </si>
  <si>
    <r>
      <t xml:space="preserve">Date butoir </t>
    </r>
    <r>
      <rPr>
        <sz val="11"/>
        <color theme="1"/>
        <rFont val="Calibri Light"/>
        <family val="2"/>
        <scheme val="major"/>
      </rPr>
      <t>(saisir au préalable une date de soutenance)</t>
    </r>
  </si>
  <si>
    <r>
      <t xml:space="preserve">Date réelle
</t>
    </r>
    <r>
      <rPr>
        <sz val="11"/>
        <color theme="1"/>
        <rFont val="Calibri Light"/>
        <family val="2"/>
        <scheme val="major"/>
      </rPr>
      <t>(à remplir au fur et à mesure)</t>
    </r>
  </si>
  <si>
    <t xml:space="preserve">Alerte date réelle </t>
  </si>
  <si>
    <t>Transmission de la demande d'autorisation de présentation en soutenance au bureau d'accueil des doctorants</t>
  </si>
  <si>
    <t>Envoi par vos soins de votre thèse à vos rapporteurs</t>
  </si>
  <si>
    <t>Information (par vos soins) à votre ED de la date à laquelle vous avez envoyé votre thèse à vos rapporteurs</t>
  </si>
  <si>
    <t>Information (par votre ED) que vous êtes autorisé à soutenir votre thèse</t>
  </si>
  <si>
    <t>Dépôt de votre thèse (CD-ROM + fichiers de méta-données) au Bureau d'accueil des doctorants</t>
  </si>
  <si>
    <t>Réception par mail du PV de soutenance de la part du Bureau d'accueil des doctorants</t>
  </si>
  <si>
    <t>Retour du PV de soutenance au Bureau d'accueil des doctorants</t>
  </si>
  <si>
    <t>Mise à disposition par le Bureau d'accueil du doctorant de votre diplôme de docteur</t>
  </si>
  <si>
    <t>Si le jury a demandé des corrections mineures sur votre thèse : dépôt CD-ROM corrigé au Bureau d'accueil des doctorants</t>
  </si>
  <si>
    <t>Si le jury a demandé des corrections majeures sur votre thèse : dépôt CD-ROM corrigé au Bureau d'accueil des doctorants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</si>
</sst>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sz val="11"/>
      <name val="Calibri Light"/>
      <family val="2"/>
      <scheme val="major"/>
    </font>
    <font>
      <u/>
      <sz val="11"/>
      <color theme="10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sz val="11"/>
      <color theme="1"/>
      <name val="Calibri Light"/>
      <scheme val="maj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33">
    <xf numFmtId="0" fontId="0" fillId="0" borderId="0" xfId="0"/>
    <xf numFmtId="14" fontId="2" fillId="0" borderId="1" xfId="0" applyNumberFormat="1" applyFont="1" applyFill="1" applyBorder="1" applyAlignment="1" applyProtection="1">
      <alignment vertical="center"/>
    </xf>
    <xf numFmtId="0" fontId="0" fillId="0" borderId="0" xfId="0" applyProtection="1">
      <protection locked="0"/>
    </xf>
    <xf numFmtId="0" fontId="0" fillId="0" borderId="0" xfId="0" applyAlignment="1" applyProtection="1">
      <alignment wrapText="1"/>
      <protection locked="0"/>
    </xf>
    <xf numFmtId="0" fontId="1" fillId="0" borderId="0" xfId="0" applyFont="1" applyAlignment="1" applyProtection="1">
      <protection locked="0"/>
    </xf>
    <xf numFmtId="14" fontId="2" fillId="0" borderId="0" xfId="0" applyNumberFormat="1" applyFont="1" applyFill="1" applyBorder="1" applyAlignment="1" applyProtection="1">
      <alignment vertical="center" wrapText="1"/>
      <protection locked="0"/>
    </xf>
    <xf numFmtId="14" fontId="3" fillId="0" borderId="0" xfId="0" applyNumberFormat="1" applyFont="1" applyFill="1" applyBorder="1" applyAlignment="1" applyProtection="1">
      <alignment vertical="center"/>
      <protection locked="0"/>
    </xf>
    <xf numFmtId="0" fontId="2" fillId="0" borderId="0" xfId="0" applyFont="1" applyFill="1" applyBorder="1" applyAlignment="1" applyProtection="1">
      <alignment vertical="center" wrapText="1"/>
      <protection locked="0"/>
    </xf>
    <xf numFmtId="14" fontId="2" fillId="0" borderId="0" xfId="0" applyNumberFormat="1" applyFont="1" applyFill="1" applyBorder="1" applyAlignment="1" applyProtection="1">
      <alignment vertical="center"/>
      <protection locked="0"/>
    </xf>
    <xf numFmtId="0" fontId="0" fillId="0" borderId="0" xfId="0" applyFill="1" applyProtection="1">
      <protection locked="0"/>
    </xf>
    <xf numFmtId="14" fontId="0" fillId="0" borderId="0" xfId="0" applyNumberFormat="1" applyFill="1" applyProtection="1">
      <protection locked="0"/>
    </xf>
    <xf numFmtId="0" fontId="3" fillId="0" borderId="4" xfId="0" applyFont="1" applyFill="1" applyBorder="1" applyAlignment="1" applyProtection="1">
      <alignment horizontal="center" vertical="center" wrapText="1"/>
    </xf>
    <xf numFmtId="14" fontId="3" fillId="0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Fill="1" applyProtection="1"/>
    <xf numFmtId="14" fontId="3" fillId="0" borderId="3" xfId="0" applyNumberFormat="1" applyFont="1" applyFill="1" applyBorder="1" applyAlignment="1" applyProtection="1">
      <alignment horizontal="center" vertical="center" wrapText="1"/>
    </xf>
    <xf numFmtId="0" fontId="2" fillId="0" borderId="4" xfId="0" applyFont="1" applyFill="1" applyBorder="1" applyAlignment="1" applyProtection="1">
      <alignment vertical="center" wrapText="1"/>
    </xf>
    <xf numFmtId="0" fontId="0" fillId="0" borderId="0" xfId="0" applyProtection="1"/>
    <xf numFmtId="14" fontId="4" fillId="0" borderId="1" xfId="0" applyNumberFormat="1" applyFont="1" applyFill="1" applyBorder="1" applyAlignment="1" applyProtection="1">
      <alignment vertical="center"/>
      <protection locked="0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3" xfId="0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horizontal="center" wrapText="1"/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2" fillId="0" borderId="0" xfId="0" applyFont="1" applyAlignment="1" applyProtection="1">
      <alignment horizontal="center" wrapText="1"/>
      <protection locked="0"/>
    </xf>
    <xf numFmtId="0" fontId="7" fillId="0" borderId="4" xfId="0" applyFont="1" applyFill="1" applyBorder="1" applyAlignment="1" applyProtection="1">
      <alignment vertical="center" wrapText="1"/>
      <protection locked="0"/>
    </xf>
    <xf numFmtId="14" fontId="7" fillId="0" borderId="1" xfId="0" applyNumberFormat="1" applyFont="1" applyFill="1" applyBorder="1" applyAlignment="1" applyProtection="1">
      <alignment vertical="center"/>
      <protection locked="0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0" fontId="7" fillId="0" borderId="3" xfId="0" applyNumberFormat="1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 applyProtection="1">
      <alignment horizontal="center" vertical="center" wrapText="1"/>
      <protection locked="0"/>
    </xf>
    <xf numFmtId="14" fontId="3" fillId="2" borderId="1" xfId="0" applyNumberFormat="1" applyFont="1" applyFill="1" applyBorder="1" applyAlignment="1" applyProtection="1">
      <alignment horizontal="center" vertical="center"/>
      <protection locked="0"/>
    </xf>
    <xf numFmtId="0" fontId="6" fillId="0" borderId="0" xfId="1" applyFont="1" applyAlignment="1" applyProtection="1">
      <alignment horizontal="center"/>
      <protection locked="0"/>
    </xf>
    <xf numFmtId="0" fontId="3" fillId="0" borderId="3" xfId="0" applyFont="1" applyFill="1" applyBorder="1" applyAlignment="1" applyProtection="1">
      <alignment horizontal="left" vertical="center" wrapText="1"/>
      <protection locked="0"/>
    </xf>
    <xf numFmtId="0" fontId="3" fillId="0" borderId="4" xfId="0" applyFont="1" applyFill="1" applyBorder="1" applyAlignment="1" applyProtection="1">
      <alignment horizontal="left" vertical="center" wrapText="1"/>
      <protection locked="0"/>
    </xf>
  </cellXfs>
  <cellStyles count="2">
    <cellStyle name="Lien hypertexte" xfId="1" builtinId="8"/>
    <cellStyle name="Normal" xfId="0" builtinId="0"/>
  </cellStyles>
  <dxfs count="1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scheme val="maj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scheme val="maj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scheme val="major"/>
      </font>
      <numFmt numFmtId="19" formatCode="dd/mm/yyyy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scheme val="major"/>
      </font>
      <numFmt numFmtId="19" formatCode="dd/mm/yyyy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scheme val="maj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 outline="0">
        <left style="thin">
          <color indexed="64"/>
        </left>
        <right style="thin">
          <color indexed="64"/>
        </right>
      </border>
    </dxf>
    <dxf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scheme val="major"/>
      </font>
      <numFmt numFmtId="19" formatCode="dd/mm/yyyy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133350</xdr:colOff>
      <xdr:row>5</xdr:row>
      <xdr:rowOff>68453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533650" cy="1020953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au1" displayName="Tableau1" ref="A17:F31" totalsRowShown="0" headerRowDxfId="8" dataDxfId="7" tableBorderDxfId="6">
  <autoFilter ref="A17:F31"/>
  <tableColumns count="6">
    <tableColumn id="1" name="Action" dataDxfId="5"/>
    <tableColumn id="2" name="Date butoir (saisir au préalable une date de soutenance)" dataDxfId="4">
      <calculatedColumnFormula>IF(C15&lt;&gt;0,C15-63,"")</calculatedColumnFormula>
    </tableColumn>
    <tableColumn id="3" name="Date réelle_x000a_(à remplir au fur et à mesure)" dataDxfId="3"/>
    <tableColumn id="4" name="Colonne1" dataDxfId="2"/>
    <tableColumn id="5" name="Alerte date réelle " dataDxfId="1">
      <calculatedColumnFormula>IF(OR(C18="",DateSout=""),"",IF(C18&gt;B18,"Hors délais","Dans les délais"))</calculatedColumnFormula>
    </tableColumn>
    <tableColumn id="7" name="Alerte date butoir / aujourd'hui" dataDxfId="0">
      <calculatedColumnFormula>IF(OR(B18="",C18&lt;&gt;""),"",IF(B18&lt;TODAY(),"Hors délais (Retard : " &amp; TODAY()-B18 &amp; " jours)","Dans les délais" &amp; CHAR(10) &amp; CHAR(13) &amp; "(J-" &amp; B18-TODAY() &amp; ")"))</calculatedColumnFormula>
    </tableColumn>
  </tableColumns>
  <tableStyleInfo name="TableStyleMedium10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ifd.upmc.fr/fr/soutenance/calendrier.htm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  <pageSetUpPr fitToPage="1"/>
  </sheetPr>
  <dimension ref="A2:I31"/>
  <sheetViews>
    <sheetView tabSelected="1" topLeftCell="A10" zoomScaleNormal="100" workbookViewId="0">
      <selection activeCell="J19" sqref="J19"/>
    </sheetView>
  </sheetViews>
  <sheetFormatPr baseColWidth="10" defaultRowHeight="15" x14ac:dyDescent="0.25"/>
  <cols>
    <col min="1" max="1" width="36" style="2" customWidth="1"/>
    <col min="2" max="2" width="17.140625" style="3" bestFit="1" customWidth="1"/>
    <col min="3" max="3" width="22.28515625" style="2" customWidth="1"/>
    <col min="4" max="4" width="21.7109375" style="2" hidden="1" customWidth="1"/>
    <col min="5" max="5" width="14.85546875" style="20" customWidth="1"/>
    <col min="6" max="6" width="16.140625" style="20" customWidth="1"/>
    <col min="7" max="7" width="20" style="2" customWidth="1"/>
    <col min="8" max="16384" width="11.42578125" style="2"/>
  </cols>
  <sheetData>
    <row r="2" spans="1:7" x14ac:dyDescent="0.25">
      <c r="C2" s="4" t="s">
        <v>2</v>
      </c>
      <c r="D2" s="4"/>
      <c r="E2" s="21"/>
    </row>
    <row r="4" spans="1:7" x14ac:dyDescent="0.25">
      <c r="C4" s="5"/>
    </row>
    <row r="7" spans="1:7" x14ac:dyDescent="0.25">
      <c r="A7" s="30" t="s">
        <v>12</v>
      </c>
      <c r="B7" s="30"/>
      <c r="C7" s="30"/>
      <c r="D7" s="30"/>
      <c r="E7" s="30"/>
      <c r="F7" s="30"/>
    </row>
    <row r="8" spans="1:7" x14ac:dyDescent="0.25">
      <c r="A8" s="2" t="s">
        <v>7</v>
      </c>
    </row>
    <row r="9" spans="1:7" x14ac:dyDescent="0.25">
      <c r="A9" s="2" t="s">
        <v>8</v>
      </c>
    </row>
    <row r="10" spans="1:7" x14ac:dyDescent="0.25">
      <c r="A10" s="2" t="s">
        <v>9</v>
      </c>
    </row>
    <row r="13" spans="1:7" x14ac:dyDescent="0.25">
      <c r="A13" s="27" t="s">
        <v>1</v>
      </c>
      <c r="B13" s="28"/>
      <c r="C13" s="28"/>
      <c r="D13" s="28"/>
      <c r="E13" s="28"/>
    </row>
    <row r="15" spans="1:7" ht="31.5" customHeight="1" x14ac:dyDescent="0.25">
      <c r="A15" s="31" t="s">
        <v>13</v>
      </c>
      <c r="B15" s="32"/>
      <c r="C15" s="29"/>
      <c r="D15" s="29"/>
      <c r="E15" s="29"/>
      <c r="F15" s="29"/>
      <c r="G15" s="6"/>
    </row>
    <row r="16" spans="1:7" ht="31.5" customHeight="1" x14ac:dyDescent="0.25">
      <c r="A16" s="16"/>
      <c r="B16" s="7"/>
      <c r="C16" s="8"/>
      <c r="D16" s="8"/>
      <c r="E16" s="22"/>
    </row>
    <row r="17" spans="1:9" s="9" customFormat="1" ht="75" customHeight="1" x14ac:dyDescent="0.25">
      <c r="A17" s="11" t="s">
        <v>0</v>
      </c>
      <c r="B17" s="12" t="s">
        <v>14</v>
      </c>
      <c r="C17" s="12" t="s">
        <v>15</v>
      </c>
      <c r="D17" s="13" t="s">
        <v>5</v>
      </c>
      <c r="E17" s="12" t="s">
        <v>16</v>
      </c>
      <c r="F17" s="14" t="s">
        <v>10</v>
      </c>
      <c r="I17" s="10"/>
    </row>
    <row r="18" spans="1:9" s="9" customFormat="1" ht="48.75" customHeight="1" x14ac:dyDescent="0.25">
      <c r="A18" s="15" t="s">
        <v>11</v>
      </c>
      <c r="B18" s="1" t="str">
        <f>IF(DateSout&lt;&gt;0,DateSout-68,"")</f>
        <v/>
      </c>
      <c r="C18" s="17"/>
      <c r="E18" s="18" t="str">
        <f t="shared" ref="E18:E31" si="0">IF(OR(C18="",DateSout=""),"",IF(C18&gt;B18,"Hors délais","Dans les délais"))</f>
        <v/>
      </c>
      <c r="F18" s="19" t="str">
        <f t="shared" ref="F18:F31" ca="1" si="1">IF(OR(B18="",C18&lt;&gt;""),"",IF(B18&lt;TODAY(),"Hors délais (Retard : " &amp; TODAY()-B18 &amp; " jours)","Dans les délais" &amp; CHAR(10) &amp; CHAR(13) &amp; "(J-" &amp; B18-TODAY() &amp; ")"))</f>
        <v/>
      </c>
    </row>
    <row r="19" spans="1:9" ht="60" x14ac:dyDescent="0.25">
      <c r="A19" s="15" t="s">
        <v>6</v>
      </c>
      <c r="B19" s="1" t="str">
        <f>IF(DateSout&lt;&gt;0,DateSout-65,"")</f>
        <v/>
      </c>
      <c r="C19" s="17"/>
      <c r="E19" s="18" t="str">
        <f t="shared" si="0"/>
        <v/>
      </c>
      <c r="F19" s="19" t="str">
        <f t="shared" ca="1" si="1"/>
        <v/>
      </c>
    </row>
    <row r="20" spans="1:9" ht="60" x14ac:dyDescent="0.25">
      <c r="A20" s="15" t="s">
        <v>17</v>
      </c>
      <c r="B20" s="1" t="str">
        <f>IF(DateSout&lt;&gt;0,DateSout-57,"")</f>
        <v/>
      </c>
      <c r="C20" s="17"/>
      <c r="E20" s="18" t="str">
        <f t="shared" si="0"/>
        <v/>
      </c>
      <c r="F20" s="19" t="str">
        <f t="shared" ca="1" si="1"/>
        <v/>
      </c>
    </row>
    <row r="21" spans="1:9" ht="33.75" customHeight="1" x14ac:dyDescent="0.25">
      <c r="A21" s="15" t="s">
        <v>18</v>
      </c>
      <c r="B21" s="1" t="str">
        <f>IF(DateSout&lt;&gt;0,DateSout-56,"")</f>
        <v/>
      </c>
      <c r="C21" s="17"/>
      <c r="E21" s="18" t="str">
        <f t="shared" si="0"/>
        <v/>
      </c>
      <c r="F21" s="19" t="str">
        <f t="shared" ca="1" si="1"/>
        <v/>
      </c>
    </row>
    <row r="22" spans="1:9" ht="45" x14ac:dyDescent="0.25">
      <c r="A22" s="15" t="s">
        <v>19</v>
      </c>
      <c r="B22" s="1" t="str">
        <f>IF(DateSout&lt;&gt;0,DateSout-56,"")</f>
        <v/>
      </c>
      <c r="C22" s="17"/>
      <c r="E22" s="18" t="str">
        <f t="shared" si="0"/>
        <v/>
      </c>
      <c r="F22" s="19" t="str">
        <f t="shared" ca="1" si="1"/>
        <v/>
      </c>
    </row>
    <row r="23" spans="1:9" ht="30" x14ac:dyDescent="0.25">
      <c r="A23" s="15" t="s">
        <v>3</v>
      </c>
      <c r="B23" s="1" t="str">
        <f>IF(DateSout&lt;&gt;0,DateSout-28,"")</f>
        <v/>
      </c>
      <c r="C23" s="17"/>
      <c r="E23" s="18" t="str">
        <f t="shared" si="0"/>
        <v/>
      </c>
      <c r="F23" s="19" t="str">
        <f t="shared" ca="1" si="1"/>
        <v/>
      </c>
    </row>
    <row r="24" spans="1:9" ht="30" x14ac:dyDescent="0.25">
      <c r="A24" s="15" t="s">
        <v>4</v>
      </c>
      <c r="B24" s="1" t="str">
        <f>IF(DateSout&lt;&gt;0,DateSout-28,"")</f>
        <v/>
      </c>
      <c r="C24" s="17"/>
      <c r="E24" s="18" t="str">
        <f t="shared" si="0"/>
        <v/>
      </c>
      <c r="F24" s="19" t="str">
        <f t="shared" ca="1" si="1"/>
        <v/>
      </c>
    </row>
    <row r="25" spans="1:9" ht="30" x14ac:dyDescent="0.25">
      <c r="A25" s="15" t="s">
        <v>20</v>
      </c>
      <c r="B25" s="1" t="str">
        <f>IF(DateSout&lt;&gt;0,DateSout-23,"")</f>
        <v/>
      </c>
      <c r="C25" s="17"/>
      <c r="E25" s="18" t="str">
        <f t="shared" si="0"/>
        <v/>
      </c>
      <c r="F25" s="19" t="str">
        <f t="shared" ca="1" si="1"/>
        <v/>
      </c>
    </row>
    <row r="26" spans="1:9" ht="45" x14ac:dyDescent="0.25">
      <c r="A26" s="15" t="s">
        <v>21</v>
      </c>
      <c r="B26" s="1" t="str">
        <f>IF(DateSout&lt;&gt;0,DateSout-21,"")</f>
        <v/>
      </c>
      <c r="C26" s="17"/>
      <c r="E26" s="18" t="str">
        <f t="shared" si="0"/>
        <v/>
      </c>
      <c r="F26" s="19" t="str">
        <f t="shared" ca="1" si="1"/>
        <v/>
      </c>
    </row>
    <row r="27" spans="1:9" ht="54.75" customHeight="1" x14ac:dyDescent="0.25">
      <c r="A27" s="15" t="s">
        <v>22</v>
      </c>
      <c r="B27" s="1" t="str">
        <f>IF(DateSout&lt;&gt;0,DateSout-10,"")</f>
        <v/>
      </c>
      <c r="C27" s="17"/>
      <c r="E27" s="18" t="str">
        <f t="shared" si="0"/>
        <v/>
      </c>
      <c r="F27" s="19" t="str">
        <f t="shared" ca="1" si="1"/>
        <v/>
      </c>
    </row>
    <row r="28" spans="1:9" ht="36" customHeight="1" x14ac:dyDescent="0.25">
      <c r="A28" s="15" t="s">
        <v>23</v>
      </c>
      <c r="B28" s="1" t="str">
        <f>IF(DateSout&lt;&gt;0,DateSout+10,"")</f>
        <v/>
      </c>
      <c r="C28" s="17"/>
      <c r="E28" s="18" t="str">
        <f t="shared" si="0"/>
        <v/>
      </c>
      <c r="F28" s="19" t="str">
        <f t="shared" ca="1" si="1"/>
        <v/>
      </c>
    </row>
    <row r="29" spans="1:9" ht="58.5" customHeight="1" x14ac:dyDescent="0.25">
      <c r="A29" s="23" t="s">
        <v>24</v>
      </c>
      <c r="B29" s="1" t="str">
        <f>IF(B28&lt;&gt;"",B28+10,"")</f>
        <v/>
      </c>
      <c r="C29" s="24"/>
      <c r="E29" s="25" t="str">
        <f>IF(OR(C29="",DateSout=""),"",IF(C29&gt;B29,"Hors délais","Dans les délais"))</f>
        <v/>
      </c>
      <c r="F29" s="26" t="str">
        <f ca="1">IF(OR(B29="",C29&lt;&gt;""),"",IF(B29&lt;TODAY(),"Hors délais (Retard : " &amp; TODAY()-B29 &amp; " jours)","Dans les délais" &amp; CHAR(10) &amp; CHAR(13) &amp; "(J-" &amp; B29-TODAY() &amp; ")"))</f>
        <v/>
      </c>
    </row>
    <row r="30" spans="1:9" ht="69" customHeight="1" x14ac:dyDescent="0.25">
      <c r="A30" s="15" t="s">
        <v>25</v>
      </c>
      <c r="B30" s="1" t="str">
        <f>IF(DateSout&lt;&gt;0,DateSout+30,"")</f>
        <v/>
      </c>
      <c r="C30" s="17"/>
      <c r="E30" s="18" t="str">
        <f>IF(OR(C30="",DateSout=""),"",IF(C30&gt;B30,"Hors délais","Dans les délais"))</f>
        <v/>
      </c>
      <c r="F30" s="19" t="str">
        <f t="shared" ca="1" si="1"/>
        <v/>
      </c>
    </row>
    <row r="31" spans="1:9" ht="67.5" customHeight="1" x14ac:dyDescent="0.25">
      <c r="A31" s="15" t="s">
        <v>26</v>
      </c>
      <c r="B31" s="1" t="str">
        <f>IF(DateSout&lt;&gt;0,DateSout+90,"")</f>
        <v/>
      </c>
      <c r="C31" s="17"/>
      <c r="E31" s="18" t="str">
        <f t="shared" si="0"/>
        <v/>
      </c>
      <c r="F31" s="19" t="str">
        <f t="shared" ca="1" si="1"/>
        <v/>
      </c>
    </row>
  </sheetData>
  <sheetProtection sheet="1" objects="1" scenarios="1"/>
  <mergeCells count="4">
    <mergeCell ref="A13:E13"/>
    <mergeCell ref="C15:F15"/>
    <mergeCell ref="A7:F7"/>
    <mergeCell ref="A15:B15"/>
  </mergeCells>
  <conditionalFormatting sqref="E18:F31">
    <cfRule type="containsText" dxfId="13" priority="7" operator="containsText" text="Dans">
      <formula>NOT(ISERROR(SEARCH("Dans",E18)))</formula>
    </cfRule>
    <cfRule type="containsText" dxfId="12" priority="8" operator="containsText" text="Hors">
      <formula>NOT(ISERROR(SEARCH("Hors",E18)))</formula>
    </cfRule>
  </conditionalFormatting>
  <conditionalFormatting sqref="B18:B31">
    <cfRule type="cellIs" dxfId="11" priority="4" operator="lessThan">
      <formula>0</formula>
    </cfRule>
  </conditionalFormatting>
  <conditionalFormatting sqref="C18">
    <cfRule type="cellIs" dxfId="10" priority="3" operator="lessThan">
      <formula>0</formula>
    </cfRule>
  </conditionalFormatting>
  <conditionalFormatting sqref="B18:F31">
    <cfRule type="cellIs" dxfId="9" priority="1" operator="equal">
      <formula>0</formula>
    </cfRule>
    <cfRule type="cellIs" priority="2" operator="equal">
      <formula>0</formula>
    </cfRule>
  </conditionalFormatting>
  <hyperlinks>
    <hyperlink ref="A7" r:id="rId1"/>
  </hyperlinks>
  <pageMargins left="0.7" right="0.7" top="0.75" bottom="0.75" header="0.3" footer="0.3"/>
  <pageSetup paperSize="9" scale="82" fitToHeight="0" orientation="portrait" horizontalDpi="4294967292" verticalDpi="4294967292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Fiche suivi doctorant</vt:lpstr>
      <vt:lpstr>DateSout</vt:lpstr>
    </vt:vector>
  </TitlesOfParts>
  <Company>Université P &amp; M Curie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lemoigne</dc:creator>
  <cp:lastModifiedBy>Claudine</cp:lastModifiedBy>
  <cp:lastPrinted>2015-11-13T14:33:58Z</cp:lastPrinted>
  <dcterms:created xsi:type="dcterms:W3CDTF">2015-11-12T12:40:03Z</dcterms:created>
  <dcterms:modified xsi:type="dcterms:W3CDTF">2020-07-02T09:03:57Z</dcterms:modified>
</cp:coreProperties>
</file>